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tb công khai dư toan" sheetId="1" r:id="rId1"/>
    <sheet name="Q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<sst xmlns="http://schemas.openxmlformats.org/spreadsheetml/2006/main" count="97" uniqueCount="91">
  <si>
    <t xml:space="preserve">Độc lập - Tự do - Hạnh phúc </t>
  </si>
  <si>
    <t xml:space="preserve">THÔNG BÁO </t>
  </si>
  <si>
    <t xml:space="preserve">Chỉ tiêu </t>
  </si>
  <si>
    <t xml:space="preserve">Ghi chú </t>
  </si>
  <si>
    <t>A</t>
  </si>
  <si>
    <t>B</t>
  </si>
  <si>
    <t xml:space="preserve">DỰ TOÁN CHI NGÂN SÁCH NHÀ NƯỚC </t>
  </si>
  <si>
    <t xml:space="preserve">I/ Kinh phí tự chủ </t>
  </si>
  <si>
    <t xml:space="preserve">Chi thanh toán cá nhân </t>
  </si>
  <si>
    <t xml:space="preserve">Chi nghiệp vụ </t>
  </si>
  <si>
    <t xml:space="preserve">Thủ trưởng đơn vị </t>
  </si>
  <si>
    <t>I
II
III</t>
  </si>
  <si>
    <t>Mục 6000: TIỀN LƯƠNG</t>
  </si>
  <si>
    <t xml:space="preserve">MỤC 6100 : PHỤC CẤP </t>
  </si>
  <si>
    <t xml:space="preserve">MỤC 6400  CHI THANH TOÁN CHO CÁ NHÂN </t>
  </si>
  <si>
    <t xml:space="preserve">MỤC : 6500 : THANH TOÁN DỊCH VỤ CÔNG CỘNG </t>
  </si>
  <si>
    <t xml:space="preserve">MỤC 6550: VẬT TƯ VĂN PHÒNG </t>
  </si>
  <si>
    <t xml:space="preserve">MỤC 6600: THÔNG TIN LIÊN LẠC </t>
  </si>
  <si>
    <t xml:space="preserve">MỤC 6700 : CÔNG TÁC PHÍ </t>
  </si>
  <si>
    <t xml:space="preserve">MỤC 7000: CHI PHÍ NGHIỆP VỤ CHUYÊN MÔN </t>
  </si>
  <si>
    <t xml:space="preserve">MỤC 7750: CHI KHÁC </t>
  </si>
  <si>
    <t>Chương : 622</t>
  </si>
  <si>
    <t>Cộng :</t>
  </si>
  <si>
    <t xml:space="preserve">Hiệu trưởng </t>
  </si>
  <si>
    <t xml:space="preserve">Mã NDKT:  6101 Phụ cấp chức vụ </t>
  </si>
  <si>
    <t xml:space="preserve">Mã NDKT:  6102 Phụ cấp khu vực </t>
  </si>
  <si>
    <t xml:space="preserve">Mã NDKT : 6112 Phụ cấp ưu đãi </t>
  </si>
  <si>
    <t xml:space="preserve">Mã NDKT : 6303  Kinh phí công đoàn </t>
  </si>
  <si>
    <t xml:space="preserve">Mã NDKT 6501 : Thanh toán tiền điện </t>
  </si>
  <si>
    <t xml:space="preserve">Mã NDKT 6502 : Thanh toán tiền nước </t>
  </si>
  <si>
    <t>Mã NDKT 6504 : Thanh toán tiền  VSMT</t>
  </si>
  <si>
    <t xml:space="preserve">Mã NDKT 6551: Văn phòng phẩm </t>
  </si>
  <si>
    <t xml:space="preserve">Mã NDKT 6601: Cuớc phí điện thoại trong nước </t>
  </si>
  <si>
    <t xml:space="preserve">Mã NDKT 6912:  Thiết bị tin học </t>
  </si>
  <si>
    <t xml:space="preserve">Mã NDKT 7799 : Chi các khoản khác </t>
  </si>
  <si>
    <t>Mã NDKT  6701: Tiền tàu xe</t>
  </si>
  <si>
    <t xml:space="preserve">Mã NDKT : 6113 Phụ cấp trách nhiệm </t>
  </si>
  <si>
    <t xml:space="preserve">MỤC 6750 CHI PHÍ THUÊ MƯỚN </t>
  </si>
  <si>
    <t>Mã NDKT 6921:  Đường điện cấp thoát nước</t>
  </si>
  <si>
    <t>Mã NDKT: 6449 Trợ cấp , phụ cấp khác</t>
  </si>
  <si>
    <t xml:space="preserve">Trịnh Văn Nguyên </t>
  </si>
  <si>
    <t xml:space="preserve">Mã NDKT : 6115 Phụ cấp thâm niên nghề </t>
  </si>
  <si>
    <t>Trịnh Văn Nguyên</t>
  </si>
  <si>
    <t xml:space="preserve">Chi các khoản khác </t>
  </si>
  <si>
    <t>Đơn vị : Trường Tiểu học An Bình A</t>
  </si>
  <si>
    <t xml:space="preserve">CỘNG HÒA XÃ HỘI CHỦ NGHĨA VIỆT NAM </t>
  </si>
  <si>
    <t xml:space="preserve">Diễn giải </t>
  </si>
  <si>
    <t xml:space="preserve">Số tiền </t>
  </si>
  <si>
    <t xml:space="preserve">A. CHI THƯỜNG XUYÊN </t>
  </si>
  <si>
    <t xml:space="preserve">B. CHI KHÔNG THƯỜNG XUYÊN </t>
  </si>
  <si>
    <t xml:space="preserve">Tồn </t>
  </si>
  <si>
    <t xml:space="preserve">NGUỒN NSNN  </t>
  </si>
  <si>
    <t>Mã NDKT : 6004 Lương CB CNV dôi ra ngoài biên chế</t>
  </si>
  <si>
    <t xml:space="preserve">Mã NDKT  6559: Vật tư văn phòng khác </t>
  </si>
  <si>
    <t xml:space="preserve">Mã NDKT 6704:  Khoán công tác phí </t>
  </si>
  <si>
    <t xml:space="preserve">MỤC 6300 : CÁC KHOẢN ĐÓNG GÓP </t>
  </si>
  <si>
    <t>MỤC 6900:  SCTX TSCĐ PHỤC VỤ CM</t>
  </si>
  <si>
    <t>Mã NDKT : 6003 Lương hợp đồng dài hạn</t>
  </si>
  <si>
    <t xml:space="preserve">Mã NDKT  6703: Thuê phòng ngủ </t>
  </si>
  <si>
    <t xml:space="preserve">Mã NDKT : 6001 Lương ngạch bậc được duyệt </t>
  </si>
  <si>
    <t xml:space="preserve">Mã NDKT : 6301 Bảo hiểm xã hội </t>
  </si>
  <si>
    <t xml:space="preserve">Mã NDKT : 6302 Bảo hiểm y tế  </t>
  </si>
  <si>
    <t xml:space="preserve">Mã NDKT : 6304 Bảo hiểm thất nghiệp </t>
  </si>
  <si>
    <t xml:space="preserve">Mã NDKT 6612: Sách báo tạp chí, thư viện </t>
  </si>
  <si>
    <t xml:space="preserve">Chi về hàng hóa dịch vụ </t>
  </si>
  <si>
    <t xml:space="preserve">Chi nghiệp vụ chuyên môn </t>
  </si>
  <si>
    <t>Chi  mua sắm, sửa chửa</t>
  </si>
  <si>
    <t xml:space="preserve">II/ Kinh phí không tự chủ </t>
  </si>
  <si>
    <t xml:space="preserve">Chi phí thuê mướn </t>
  </si>
  <si>
    <t xml:space="preserve">Thực rút </t>
  </si>
  <si>
    <t xml:space="preserve">Thực chi </t>
  </si>
  <si>
    <r>
      <t xml:space="preserve">Đơn vị : </t>
    </r>
    <r>
      <rPr>
        <b/>
        <sz val="12"/>
        <rFont val="Times New Roman"/>
        <family val="1"/>
      </rPr>
      <t>Trường Tiểu học An Bình A</t>
    </r>
  </si>
  <si>
    <t xml:space="preserve">Mã NDKT 6799 : Chi phí thuê mướn khác </t>
  </si>
  <si>
    <t xml:space="preserve">Mã NDKT 6618: Khoán điện thoại </t>
  </si>
  <si>
    <t xml:space="preserve">Mã NDKT  6702: Phụ cấp  công tác phí </t>
  </si>
  <si>
    <t>Biểu số 2</t>
  </si>
  <si>
    <t>Chương: 622</t>
  </si>
  <si>
    <t>CÔNG KHAI DỰ TOÁN THU - CHI  NĂM 2017</t>
  </si>
  <si>
    <t>Số TT</t>
  </si>
  <si>
    <t xml:space="preserve">
Dự toán được giao </t>
  </si>
  <si>
    <t xml:space="preserve">Dự toán thu </t>
  </si>
  <si>
    <t xml:space="preserve">TỔNG SỐ THU  
SỐ THU NỘP NSNN
 SỐ ĐỂ LẠI CHI THEO CHẾ ĐỘ </t>
  </si>
  <si>
    <t xml:space="preserve"> THÔNG BÁO CÔNG KHAI THU - CHI  QUÝ 2/2017</t>
  </si>
  <si>
    <t xml:space="preserve">Mã NDKT 6649: Khác </t>
  </si>
  <si>
    <t xml:space="preserve">Mã NDKT 7756: Các khoản phí và lệ phí
  của các đơn vị dự toán </t>
  </si>
  <si>
    <t>Số dư đầu kỳ  quý 1 /2017 mang sang</t>
  </si>
  <si>
    <t>Mã NDKT : 6049 Lương khác ( Dưới 2.34)</t>
  </si>
  <si>
    <t>Mã NDKT 7049: Chi phí khác ( Mua tập khen thưởng HS)</t>
  </si>
  <si>
    <t xml:space="preserve">Mã NDKT 7757 : Chi mua bảo hiểm tài sản và phương
 tiện của các đơn vị dự toán </t>
  </si>
  <si>
    <t>An Bình ngày 5  tháng  9  năm  2017</t>
  </si>
  <si>
    <t>An Bình , ngày 5 tháng  9 năm 2017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</si>
</sst>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i/>
      <sz val="13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2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2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2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/>
    </xf>
    <xf numFmtId="3" fontId="23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3" fontId="20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3" fontId="1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17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3" fontId="18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75</xdr:row>
      <xdr:rowOff>9525</xdr:rowOff>
    </xdr:from>
    <xdr:to>
      <xdr:col>2</xdr:col>
      <xdr:colOff>19050</xdr:colOff>
      <xdr:row>75</xdr:row>
      <xdr:rowOff>9525</xdr:rowOff>
    </xdr:to>
    <xdr:sp>
      <xdr:nvSpPr>
        <xdr:cNvPr id="1" name="Line 4"/>
        <xdr:cNvSpPr>
          <a:spLocks/>
        </xdr:cNvSpPr>
      </xdr:nvSpPr>
      <xdr:spPr>
        <a:xfrm>
          <a:off x="2047875" y="17535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685800</xdr:colOff>
      <xdr:row>2</xdr:row>
      <xdr:rowOff>180975</xdr:rowOff>
    </xdr:from>
    <xdr:to>
      <xdr:col>0</xdr:col>
      <xdr:colOff>685800</xdr:colOff>
      <xdr:row>3</xdr:row>
      <xdr:rowOff>0</xdr:rowOff>
    </xdr:to>
    <xdr:sp>
      <xdr:nvSpPr>
        <xdr:cNvPr id="2" name="Straight Connector 4"/>
        <xdr:cNvSpPr>
          <a:spLocks/>
        </xdr:cNvSpPr>
      </xdr:nvSpPr>
      <xdr:spPr>
        <a:xfrm flipV="1">
          <a:off x="685800" y="5810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1781175</xdr:colOff>
      <xdr:row>3</xdr:row>
      <xdr:rowOff>9525</xdr:rowOff>
    </xdr:from>
    <xdr:to>
      <xdr:col>2</xdr:col>
      <xdr:colOff>190500</xdr:colOff>
      <xdr:row>3</xdr:row>
      <xdr:rowOff>9525</xdr:rowOff>
    </xdr:to>
    <xdr:sp>
      <xdr:nvSpPr>
        <xdr:cNvPr id="3" name="Straight Connector 5"/>
        <xdr:cNvSpPr>
          <a:spLocks/>
        </xdr:cNvSpPr>
      </xdr:nvSpPr>
      <xdr:spPr>
        <a:xfrm>
          <a:off x="2466975" y="6096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X&#194;Y%20D&#7920;NG%20D&#7920;%20TO&#193;N\D&#7920;%20TO&#193;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 minh 2016"/>
      <sheetName val="d toan 2016"/>
    </sheetNames>
    <sheetDataSet>
      <sheetData sheetId="0">
        <row r="6">
          <cell r="L6">
            <v>5542686000</v>
          </cell>
        </row>
        <row r="7">
          <cell r="L7">
            <v>4360480640</v>
          </cell>
        </row>
        <row r="36">
          <cell r="L36">
            <v>244800000</v>
          </cell>
        </row>
        <row r="40">
          <cell r="L40">
            <v>127800000</v>
          </cell>
        </row>
        <row r="45">
          <cell r="L45">
            <v>50800000</v>
          </cell>
        </row>
        <row r="50">
          <cell r="L50">
            <v>53040000</v>
          </cell>
        </row>
        <row r="56">
          <cell r="L56">
            <v>92388560</v>
          </cell>
        </row>
        <row r="64">
          <cell r="L64">
            <v>25000000</v>
          </cell>
        </row>
        <row r="66">
          <cell r="L66">
            <v>141500000</v>
          </cell>
        </row>
        <row r="75">
          <cell r="L75">
            <v>292356800</v>
          </cell>
        </row>
        <row r="109">
          <cell r="L109">
            <v>154520000</v>
          </cell>
        </row>
        <row r="114">
          <cell r="L114">
            <v>250000000</v>
          </cell>
        </row>
        <row r="115">
          <cell r="L115">
            <v>98156000</v>
          </cell>
        </row>
        <row r="123">
          <cell r="L123">
            <v>30000000</v>
          </cell>
        </row>
        <row r="128">
          <cell r="L128">
            <v>6515000</v>
          </cell>
        </row>
        <row r="132">
          <cell r="L132">
            <v>144900000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7">
      <selection activeCell="D28" sqref="D28"/>
    </sheetView>
  </sheetViews>
  <sheetFormatPr defaultColWidth="9.00390625" defaultRowHeight="15.75"/>
  <cols>
    <col min="1" max="1" width="9.00390625" style="54" customWidth="1"/>
    <col min="2" max="2" width="43.75390625" style="0" customWidth="1"/>
    <col min="3" max="3" width="17.25390625" style="0" customWidth="1"/>
    <col min="4" max="4" width="17.875" style="0" customWidth="1"/>
    <col min="6" max="6" width="13.25390625" style="0" bestFit="1" customWidth="1"/>
    <col min="7" max="7" width="11.625" style="0" bestFit="1" customWidth="1"/>
  </cols>
  <sheetData>
    <row r="1" ht="15.75">
      <c r="D1" s="49" t="s">
        <v>75</v>
      </c>
    </row>
    <row r="2" spans="1:4" ht="15.75">
      <c r="A2" s="60" t="s">
        <v>45</v>
      </c>
      <c r="B2" s="60"/>
      <c r="C2" s="60"/>
      <c r="D2" s="60"/>
    </row>
    <row r="3" spans="1:4" ht="15.75">
      <c r="A3" s="60" t="s">
        <v>0</v>
      </c>
      <c r="B3" s="60"/>
      <c r="C3" s="60"/>
      <c r="D3" s="60"/>
    </row>
    <row r="5" s="2" customFormat="1" ht="15.75">
      <c r="A5" s="57" t="s">
        <v>44</v>
      </c>
    </row>
    <row r="6" ht="15.75">
      <c r="A6" s="50" t="s">
        <v>76</v>
      </c>
    </row>
    <row r="7" spans="1:4" ht="18.75">
      <c r="A7" s="61" t="s">
        <v>1</v>
      </c>
      <c r="B7" s="61"/>
      <c r="C7" s="61"/>
      <c r="D7" s="61"/>
    </row>
    <row r="8" spans="1:4" ht="18.75">
      <c r="A8" s="61" t="s">
        <v>77</v>
      </c>
      <c r="B8" s="61"/>
      <c r="C8" s="61"/>
      <c r="D8" s="61"/>
    </row>
    <row r="9" spans="1:4" ht="18.75">
      <c r="A9" s="61"/>
      <c r="B9" s="61"/>
      <c r="C9" s="61"/>
      <c r="D9" s="61"/>
    </row>
    <row r="11" spans="1:4" s="44" customFormat="1" ht="49.5">
      <c r="A11" s="51" t="s">
        <v>78</v>
      </c>
      <c r="B11" s="51" t="s">
        <v>2</v>
      </c>
      <c r="C11" s="52" t="s">
        <v>79</v>
      </c>
      <c r="D11" s="51" t="s">
        <v>3</v>
      </c>
    </row>
    <row r="12" spans="1:4" s="44" customFormat="1" ht="23.25" customHeight="1">
      <c r="A12" s="51" t="s">
        <v>4</v>
      </c>
      <c r="B12" s="51" t="s">
        <v>80</v>
      </c>
      <c r="C12" s="53">
        <f>C14</f>
        <v>6072257000</v>
      </c>
      <c r="D12" s="43"/>
    </row>
    <row r="13" spans="1:7" ht="49.5">
      <c r="A13" s="8" t="s">
        <v>11</v>
      </c>
      <c r="B13" s="9" t="s">
        <v>81</v>
      </c>
      <c r="C13" s="10"/>
      <c r="D13" s="10"/>
      <c r="G13" s="1"/>
    </row>
    <row r="14" spans="1:4" ht="30" customHeight="1">
      <c r="A14" s="45" t="s">
        <v>5</v>
      </c>
      <c r="B14" s="58" t="s">
        <v>6</v>
      </c>
      <c r="C14" s="11">
        <f>C15+C21</f>
        <v>6072257000</v>
      </c>
      <c r="D14" s="7"/>
    </row>
    <row r="15" spans="1:7" ht="24.75" customHeight="1">
      <c r="A15" s="55"/>
      <c r="B15" s="14" t="s">
        <v>7</v>
      </c>
      <c r="C15" s="12">
        <f>SUM(C16:C20)</f>
        <v>5542686000</v>
      </c>
      <c r="D15" s="7"/>
      <c r="F15" s="1">
        <f>'[1]t minh 2016'!$L$6</f>
        <v>5542686000</v>
      </c>
      <c r="G15" s="1">
        <f>F15-C15</f>
        <v>0</v>
      </c>
    </row>
    <row r="16" spans="1:4" ht="24.75" customHeight="1">
      <c r="A16" s="55">
        <v>1</v>
      </c>
      <c r="B16" s="7" t="s">
        <v>8</v>
      </c>
      <c r="C16" s="13">
        <f>'[1]t minh 2016'!$L$7</f>
        <v>4360480640</v>
      </c>
      <c r="D16" s="7"/>
    </row>
    <row r="17" spans="1:6" ht="24.75" customHeight="1">
      <c r="A17" s="55">
        <v>2</v>
      </c>
      <c r="B17" s="7" t="s">
        <v>64</v>
      </c>
      <c r="C17" s="13">
        <f>'[1]t minh 2016'!$L$36+'[1]t minh 2016'!$L$40+'[1]t minh 2016'!$L$45+'[1]t minh 2016'!$L$50+'[1]t minh 2016'!$L$56+'[1]t minh 2016'!$L$64</f>
        <v>593828560</v>
      </c>
      <c r="D17" s="7"/>
      <c r="F17" s="1"/>
    </row>
    <row r="18" spans="1:6" ht="24.75" customHeight="1">
      <c r="A18" s="55">
        <v>3</v>
      </c>
      <c r="B18" s="7" t="s">
        <v>65</v>
      </c>
      <c r="C18" s="13">
        <f>'[1]t minh 2016'!$L$75</f>
        <v>292356800</v>
      </c>
      <c r="D18" s="7"/>
      <c r="F18" s="1"/>
    </row>
    <row r="19" spans="1:4" ht="24.75" customHeight="1">
      <c r="A19" s="55">
        <v>4</v>
      </c>
      <c r="B19" s="7" t="s">
        <v>66</v>
      </c>
      <c r="C19" s="13">
        <f>'[1]t minh 2016'!$L$66</f>
        <v>141500000</v>
      </c>
      <c r="D19" s="7"/>
    </row>
    <row r="20" spans="1:4" ht="24.75" customHeight="1">
      <c r="A20" s="55">
        <v>5</v>
      </c>
      <c r="B20" s="7" t="s">
        <v>43</v>
      </c>
      <c r="C20" s="13">
        <f>'[1]t minh 2016'!$L$109</f>
        <v>154520000</v>
      </c>
      <c r="D20" s="7"/>
    </row>
    <row r="21" spans="1:7" ht="24.75" customHeight="1">
      <c r="A21" s="55"/>
      <c r="B21" s="14" t="s">
        <v>67</v>
      </c>
      <c r="C21" s="12">
        <f>SUM(C22:C25)</f>
        <v>529571000</v>
      </c>
      <c r="D21" s="7"/>
      <c r="F21" s="1"/>
      <c r="G21" s="1"/>
    </row>
    <row r="22" spans="1:7" ht="24.75" customHeight="1">
      <c r="A22" s="55">
        <v>1</v>
      </c>
      <c r="B22" s="7" t="s">
        <v>8</v>
      </c>
      <c r="C22" s="13">
        <f>'[1]t minh 2016'!$L$114+'[1]t minh 2016'!$L$115</f>
        <v>348156000</v>
      </c>
      <c r="D22" s="7"/>
      <c r="G22" s="1"/>
    </row>
    <row r="23" spans="1:4" ht="24.75" customHeight="1">
      <c r="A23" s="55">
        <v>2</v>
      </c>
      <c r="B23" s="7" t="s">
        <v>9</v>
      </c>
      <c r="C23" s="13">
        <f>'[1]t minh 2016'!$L$128</f>
        <v>6515000</v>
      </c>
      <c r="D23" s="7"/>
    </row>
    <row r="24" spans="1:4" ht="24.75" customHeight="1">
      <c r="A24" s="55">
        <v>3</v>
      </c>
      <c r="B24" s="7" t="s">
        <v>68</v>
      </c>
      <c r="C24" s="13">
        <f>'[1]t minh 2016'!$L$123</f>
        <v>30000000</v>
      </c>
      <c r="D24" s="7"/>
    </row>
    <row r="25" spans="1:4" ht="24.75" customHeight="1">
      <c r="A25" s="55">
        <v>4</v>
      </c>
      <c r="B25" s="7" t="s">
        <v>43</v>
      </c>
      <c r="C25" s="13">
        <f>'[1]t minh 2016'!$L$132</f>
        <v>144900000</v>
      </c>
      <c r="D25" s="7"/>
    </row>
    <row r="26" spans="1:4" ht="16.5">
      <c r="A26" s="56"/>
      <c r="B26" s="15"/>
      <c r="C26" s="32" t="s">
        <v>90</v>
      </c>
      <c r="D26" s="24"/>
    </row>
    <row r="27" spans="1:4" ht="16.5">
      <c r="A27" s="56"/>
      <c r="B27" s="15"/>
      <c r="C27" s="62" t="s">
        <v>10</v>
      </c>
      <c r="D27" s="62"/>
    </row>
    <row r="28" spans="3:4" ht="15.75">
      <c r="C28" s="3"/>
      <c r="D28" s="2"/>
    </row>
    <row r="29" spans="3:4" ht="15.75">
      <c r="C29" s="2"/>
      <c r="D29" s="2"/>
    </row>
    <row r="30" spans="3:4" ht="15.75">
      <c r="C30" s="2"/>
      <c r="D30" s="2"/>
    </row>
    <row r="31" spans="3:4" ht="15.75">
      <c r="C31" s="2"/>
      <c r="D31" s="2"/>
    </row>
    <row r="32" spans="3:4" ht="15.75">
      <c r="C32" s="60" t="s">
        <v>40</v>
      </c>
      <c r="D32" s="60"/>
    </row>
    <row r="36" spans="3:4" ht="15.75">
      <c r="C36" s="3"/>
      <c r="D36" s="2"/>
    </row>
    <row r="37" spans="3:4" ht="15.75">
      <c r="C37" s="2"/>
      <c r="D37" s="2"/>
    </row>
    <row r="38" spans="3:4" ht="15.75">
      <c r="C38" s="2"/>
      <c r="D38" s="2"/>
    </row>
    <row r="39" spans="3:4" ht="15.75">
      <c r="C39" s="2"/>
      <c r="D39" s="2"/>
    </row>
    <row r="40" spans="3:4" ht="15.75">
      <c r="C40" s="60"/>
      <c r="D40" s="60"/>
    </row>
  </sheetData>
  <sheetProtection/>
  <mergeCells count="8">
    <mergeCell ref="A2:D2"/>
    <mergeCell ref="A3:D3"/>
    <mergeCell ref="A7:D7"/>
    <mergeCell ref="C27:D27"/>
    <mergeCell ref="C32:D32"/>
    <mergeCell ref="C40:D40"/>
    <mergeCell ref="A8:D8"/>
    <mergeCell ref="A9:D9"/>
  </mergeCells>
  <printOptions/>
  <pageMargins left="0.75" right="0.29" top="0.49" bottom="0.41" header="0.32" footer="0.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64">
      <selection activeCell="E73" sqref="E73"/>
    </sheetView>
  </sheetViews>
  <sheetFormatPr defaultColWidth="9.00390625" defaultRowHeight="15.75"/>
  <cols>
    <col min="1" max="1" width="5.375" style="0" customWidth="1"/>
    <col min="2" max="2" width="44.125" style="0" customWidth="1"/>
    <col min="3" max="3" width="14.625" style="33" customWidth="1"/>
    <col min="4" max="4" width="15.75390625" style="33" customWidth="1"/>
    <col min="5" max="5" width="12.375" style="0" bestFit="1" customWidth="1"/>
    <col min="6" max="6" width="16.875" style="0" bestFit="1" customWidth="1"/>
  </cols>
  <sheetData>
    <row r="1" spans="1:8" ht="15.75">
      <c r="A1" s="60" t="s">
        <v>45</v>
      </c>
      <c r="B1" s="60"/>
      <c r="C1" s="60"/>
      <c r="D1" s="60"/>
      <c r="E1" s="60"/>
      <c r="F1" s="16"/>
      <c r="G1" s="16"/>
      <c r="H1" s="16"/>
    </row>
    <row r="2" spans="1:8" ht="15.75">
      <c r="A2" s="64" t="s">
        <v>0</v>
      </c>
      <c r="B2" s="64"/>
      <c r="C2" s="64"/>
      <c r="D2" s="64"/>
      <c r="E2" s="64"/>
      <c r="F2" s="17"/>
      <c r="G2" s="17"/>
      <c r="H2" s="17"/>
    </row>
    <row r="4" ht="15.75">
      <c r="A4" s="33" t="s">
        <v>71</v>
      </c>
    </row>
    <row r="5" ht="15.75">
      <c r="A5" t="s">
        <v>21</v>
      </c>
    </row>
    <row r="6" spans="1:8" ht="18.75" customHeight="1">
      <c r="A6" s="63" t="s">
        <v>82</v>
      </c>
      <c r="B6" s="63"/>
      <c r="C6" s="63"/>
      <c r="D6" s="63"/>
      <c r="E6" s="63"/>
      <c r="F6" s="18"/>
      <c r="G6" s="18"/>
      <c r="H6" s="18"/>
    </row>
    <row r="7" spans="1:9" ht="20.25">
      <c r="A7" s="63" t="s">
        <v>51</v>
      </c>
      <c r="B7" s="63"/>
      <c r="C7" s="63"/>
      <c r="D7" s="63"/>
      <c r="E7" s="63"/>
      <c r="F7" s="19"/>
      <c r="G7" s="19"/>
      <c r="H7" s="19"/>
      <c r="I7" s="19"/>
    </row>
    <row r="8" spans="1:7" ht="20.25">
      <c r="A8" s="68"/>
      <c r="B8" s="68"/>
      <c r="C8" s="68"/>
      <c r="D8" s="68"/>
      <c r="E8" s="19"/>
      <c r="F8" s="19"/>
      <c r="G8" s="19"/>
    </row>
    <row r="9" spans="1:7" ht="20.25" customHeight="1">
      <c r="A9" s="71" t="s">
        <v>46</v>
      </c>
      <c r="B9" s="71"/>
      <c r="C9" s="65" t="s">
        <v>47</v>
      </c>
      <c r="D9" s="65"/>
      <c r="E9" s="72" t="s">
        <v>50</v>
      </c>
      <c r="F9" s="19"/>
      <c r="G9" s="19"/>
    </row>
    <row r="10" spans="1:7" ht="20.25">
      <c r="A10" s="71"/>
      <c r="B10" s="71"/>
      <c r="C10" s="26" t="s">
        <v>69</v>
      </c>
      <c r="D10" s="39" t="s">
        <v>70</v>
      </c>
      <c r="E10" s="72"/>
      <c r="F10" s="19"/>
      <c r="G10" s="19"/>
    </row>
    <row r="11" spans="1:7" ht="27" customHeight="1">
      <c r="A11" s="73" t="s">
        <v>85</v>
      </c>
      <c r="B11" s="73"/>
      <c r="C11" s="36"/>
      <c r="D11" s="37"/>
      <c r="E11" s="46" t="e">
        <f>#REF!</f>
        <v>#REF!</v>
      </c>
      <c r="F11" s="19"/>
      <c r="G11" s="19"/>
    </row>
    <row r="12" spans="1:7" ht="30.75" customHeight="1">
      <c r="A12" s="70" t="s">
        <v>48</v>
      </c>
      <c r="B12" s="70"/>
      <c r="C12" s="34">
        <f>C13+C18+C24+C29+C33+C36+C41+C46+C48+C51+C53</f>
        <v>1198995835</v>
      </c>
      <c r="D12" s="34">
        <f>D13+D18+D24+D29+D33+D36+D41+D46+D48+D51+D53</f>
        <v>1198995835</v>
      </c>
      <c r="E12" s="38"/>
      <c r="F12" s="19"/>
      <c r="G12" s="19"/>
    </row>
    <row r="13" spans="1:6" ht="21.75" customHeight="1">
      <c r="A13" s="4"/>
      <c r="B13" s="20" t="s">
        <v>12</v>
      </c>
      <c r="C13" s="6">
        <f>SUM(C14:C17)</f>
        <v>558693360</v>
      </c>
      <c r="D13" s="6">
        <f>SUM(D14:D17)</f>
        <v>558693360</v>
      </c>
      <c r="E13" s="4"/>
      <c r="F13" s="1">
        <f>D13-D17</f>
        <v>557858400</v>
      </c>
    </row>
    <row r="14" spans="1:5" ht="22.5" customHeight="1">
      <c r="A14" s="4"/>
      <c r="B14" s="21" t="s">
        <v>59</v>
      </c>
      <c r="C14" s="40">
        <v>395996700</v>
      </c>
      <c r="D14" s="40">
        <v>395996700</v>
      </c>
      <c r="E14" s="4"/>
    </row>
    <row r="15" spans="1:7" ht="22.5" customHeight="1">
      <c r="A15" s="4"/>
      <c r="B15" s="21" t="s">
        <v>57</v>
      </c>
      <c r="C15" s="40">
        <v>113546400</v>
      </c>
      <c r="D15" s="40">
        <v>113546400</v>
      </c>
      <c r="E15" s="4"/>
      <c r="F15" s="1"/>
      <c r="G15" s="1"/>
    </row>
    <row r="16" spans="1:5" ht="22.5" customHeight="1">
      <c r="A16" s="4"/>
      <c r="B16" s="21" t="s">
        <v>52</v>
      </c>
      <c r="C16" s="40">
        <v>48315300</v>
      </c>
      <c r="D16" s="40">
        <v>48315300</v>
      </c>
      <c r="E16" s="4"/>
    </row>
    <row r="17" spans="1:6" ht="22.5" customHeight="1">
      <c r="A17" s="4"/>
      <c r="B17" s="21" t="s">
        <v>86</v>
      </c>
      <c r="C17" s="40">
        <v>834960</v>
      </c>
      <c r="D17" s="40">
        <v>834960</v>
      </c>
      <c r="E17" s="4"/>
      <c r="F17" s="47"/>
    </row>
    <row r="18" spans="1:6" ht="22.5" customHeight="1">
      <c r="A18" s="4"/>
      <c r="B18" s="20" t="s">
        <v>13</v>
      </c>
      <c r="C18" s="6">
        <f>SUM(C19:C23)</f>
        <v>362370195</v>
      </c>
      <c r="D18" s="6">
        <f>SUM(D19:D23)</f>
        <v>362370195</v>
      </c>
      <c r="E18" s="5"/>
      <c r="F18" s="1"/>
    </row>
    <row r="19" spans="1:5" ht="22.5" customHeight="1">
      <c r="A19" s="4"/>
      <c r="B19" s="21" t="s">
        <v>24</v>
      </c>
      <c r="C19" s="40">
        <v>10890000</v>
      </c>
      <c r="D19" s="40">
        <v>10890000</v>
      </c>
      <c r="E19" s="4"/>
    </row>
    <row r="20" spans="1:5" ht="22.5" customHeight="1">
      <c r="A20" s="4"/>
      <c r="B20" s="21" t="s">
        <v>25</v>
      </c>
      <c r="C20" s="40">
        <v>17061000</v>
      </c>
      <c r="D20" s="40">
        <v>17061000</v>
      </c>
      <c r="E20" s="4"/>
    </row>
    <row r="21" spans="1:5" ht="22.5" customHeight="1">
      <c r="A21" s="4"/>
      <c r="B21" s="21" t="s">
        <v>26</v>
      </c>
      <c r="C21" s="40">
        <v>250568010</v>
      </c>
      <c r="D21" s="40">
        <v>250568010</v>
      </c>
      <c r="E21" s="4"/>
    </row>
    <row r="22" spans="1:5" ht="22.5" customHeight="1">
      <c r="A22" s="4"/>
      <c r="B22" s="21" t="s">
        <v>36</v>
      </c>
      <c r="C22" s="40">
        <v>1815000</v>
      </c>
      <c r="D22" s="40">
        <v>1815000</v>
      </c>
      <c r="E22" s="4"/>
    </row>
    <row r="23" spans="1:5" ht="22.5" customHeight="1">
      <c r="A23" s="4"/>
      <c r="B23" s="21" t="s">
        <v>41</v>
      </c>
      <c r="C23" s="40">
        <v>82036185</v>
      </c>
      <c r="D23" s="40">
        <v>82036185</v>
      </c>
      <c r="E23" s="4"/>
    </row>
    <row r="24" spans="1:5" ht="22.5" customHeight="1">
      <c r="A24" s="4"/>
      <c r="B24" s="20" t="s">
        <v>55</v>
      </c>
      <c r="C24" s="6">
        <f>SUM(C25:C28)</f>
        <v>155154481</v>
      </c>
      <c r="D24" s="6">
        <f>SUM(D25:D28)</f>
        <v>155154481</v>
      </c>
      <c r="E24" s="4"/>
    </row>
    <row r="25" spans="1:5" ht="22.5" customHeight="1">
      <c r="A25" s="4"/>
      <c r="B25" s="21" t="s">
        <v>60</v>
      </c>
      <c r="C25" s="40">
        <v>117141226</v>
      </c>
      <c r="D25" s="40">
        <v>117141226</v>
      </c>
      <c r="E25" s="5"/>
    </row>
    <row r="26" spans="1:5" ht="22.5" customHeight="1">
      <c r="A26" s="4"/>
      <c r="B26" s="21" t="s">
        <v>61</v>
      </c>
      <c r="C26" s="40">
        <v>19523538</v>
      </c>
      <c r="D26" s="40">
        <v>19523538</v>
      </c>
      <c r="E26" s="4"/>
    </row>
    <row r="27" spans="1:5" ht="22.5" customHeight="1">
      <c r="A27" s="4"/>
      <c r="B27" s="21" t="s">
        <v>27</v>
      </c>
      <c r="C27" s="40">
        <v>12195330</v>
      </c>
      <c r="D27" s="40">
        <v>12195330</v>
      </c>
      <c r="E27" s="4"/>
    </row>
    <row r="28" spans="1:5" ht="22.5" customHeight="1">
      <c r="A28" s="4"/>
      <c r="B28" s="21" t="s">
        <v>62</v>
      </c>
      <c r="C28" s="40">
        <v>6294387</v>
      </c>
      <c r="D28" s="40">
        <v>6294387</v>
      </c>
      <c r="E28" s="4"/>
    </row>
    <row r="29" spans="1:5" ht="22.5" customHeight="1">
      <c r="A29" s="4"/>
      <c r="B29" s="27" t="s">
        <v>15</v>
      </c>
      <c r="C29" s="6">
        <f>SUM(C30:C32)</f>
        <v>35027346</v>
      </c>
      <c r="D29" s="6">
        <f>SUM(D30:D32)</f>
        <v>35027346</v>
      </c>
      <c r="E29" s="4"/>
    </row>
    <row r="30" spans="1:5" ht="22.5" customHeight="1">
      <c r="A30" s="4"/>
      <c r="B30" s="21" t="s">
        <v>28</v>
      </c>
      <c r="C30" s="40">
        <v>17092746</v>
      </c>
      <c r="D30" s="40">
        <v>17092746</v>
      </c>
      <c r="E30" s="4"/>
    </row>
    <row r="31" spans="1:5" ht="22.5" customHeight="1">
      <c r="A31" s="4"/>
      <c r="B31" s="21" t="s">
        <v>29</v>
      </c>
      <c r="C31" s="40">
        <v>16309600</v>
      </c>
      <c r="D31" s="40">
        <v>16309600</v>
      </c>
      <c r="E31" s="4"/>
    </row>
    <row r="32" spans="1:5" ht="22.5" customHeight="1">
      <c r="A32" s="4"/>
      <c r="B32" s="21" t="s">
        <v>30</v>
      </c>
      <c r="C32" s="40">
        <v>1625000</v>
      </c>
      <c r="D32" s="40">
        <v>1625000</v>
      </c>
      <c r="E32" s="4"/>
    </row>
    <row r="33" spans="1:5" ht="22.5" customHeight="1">
      <c r="A33" s="4"/>
      <c r="B33" s="20" t="s">
        <v>16</v>
      </c>
      <c r="C33" s="6">
        <f>SUM(C34:C35)</f>
        <v>28142000</v>
      </c>
      <c r="D33" s="6">
        <f>SUM(D34:D35)</f>
        <v>28142000</v>
      </c>
      <c r="E33" s="4"/>
    </row>
    <row r="34" spans="1:5" ht="22.5" customHeight="1">
      <c r="A34" s="4"/>
      <c r="B34" s="21" t="s">
        <v>31</v>
      </c>
      <c r="C34" s="40">
        <v>12115000</v>
      </c>
      <c r="D34" s="40">
        <v>12115000</v>
      </c>
      <c r="E34" s="4"/>
    </row>
    <row r="35" spans="1:5" ht="22.5" customHeight="1">
      <c r="A35" s="4"/>
      <c r="B35" s="21" t="s">
        <v>53</v>
      </c>
      <c r="C35" s="40">
        <v>16027000</v>
      </c>
      <c r="D35" s="40">
        <v>16027000</v>
      </c>
      <c r="E35" s="4"/>
    </row>
    <row r="36" spans="1:5" ht="22.5" customHeight="1">
      <c r="A36" s="4"/>
      <c r="B36" s="20" t="s">
        <v>17</v>
      </c>
      <c r="C36" s="6">
        <f>SUM(C37:C40)</f>
        <v>2815453</v>
      </c>
      <c r="D36" s="6">
        <f>SUM(D37:D40)</f>
        <v>2815453</v>
      </c>
      <c r="E36" s="4"/>
    </row>
    <row r="37" spans="1:5" ht="22.5" customHeight="1">
      <c r="A37" s="4"/>
      <c r="B37" s="21" t="s">
        <v>32</v>
      </c>
      <c r="C37" s="40">
        <v>163653</v>
      </c>
      <c r="D37" s="40">
        <v>163653</v>
      </c>
      <c r="E37" s="4"/>
    </row>
    <row r="38" spans="1:5" ht="22.5" customHeight="1">
      <c r="A38" s="4"/>
      <c r="B38" s="21" t="s">
        <v>63</v>
      </c>
      <c r="C38" s="40">
        <v>701800</v>
      </c>
      <c r="D38" s="40">
        <v>701800</v>
      </c>
      <c r="E38" s="4"/>
    </row>
    <row r="39" spans="1:5" ht="22.5" customHeight="1">
      <c r="A39" s="4"/>
      <c r="B39" s="21" t="s">
        <v>73</v>
      </c>
      <c r="C39" s="40">
        <v>1800000</v>
      </c>
      <c r="D39" s="40">
        <v>1800000</v>
      </c>
      <c r="E39" s="4"/>
    </row>
    <row r="40" spans="1:5" ht="22.5" customHeight="1">
      <c r="A40" s="4"/>
      <c r="B40" s="21" t="s">
        <v>83</v>
      </c>
      <c r="C40" s="40">
        <v>150000</v>
      </c>
      <c r="D40" s="40">
        <v>150000</v>
      </c>
      <c r="E40" s="4"/>
    </row>
    <row r="41" spans="1:5" ht="22.5" customHeight="1">
      <c r="A41" s="4"/>
      <c r="B41" s="20" t="s">
        <v>18</v>
      </c>
      <c r="C41" s="6">
        <f>SUM(C42:C45)</f>
        <v>6437000</v>
      </c>
      <c r="D41" s="6">
        <f>SUM(D42:D45)</f>
        <v>6437000</v>
      </c>
      <c r="E41" s="4"/>
    </row>
    <row r="42" spans="1:5" ht="22.5" customHeight="1">
      <c r="A42" s="4"/>
      <c r="B42" s="21" t="s">
        <v>35</v>
      </c>
      <c r="C42" s="28">
        <v>252000</v>
      </c>
      <c r="D42" s="28">
        <v>252000</v>
      </c>
      <c r="E42" s="4"/>
    </row>
    <row r="43" spans="1:5" ht="22.5" customHeight="1">
      <c r="A43" s="4"/>
      <c r="B43" s="21" t="s">
        <v>74</v>
      </c>
      <c r="C43" s="28">
        <v>1885000</v>
      </c>
      <c r="D43" s="28">
        <v>1885000</v>
      </c>
      <c r="E43" s="4"/>
    </row>
    <row r="44" spans="1:5" ht="22.5" customHeight="1">
      <c r="A44" s="4"/>
      <c r="B44" s="21" t="s">
        <v>58</v>
      </c>
      <c r="C44" s="28">
        <v>700000</v>
      </c>
      <c r="D44" s="28">
        <v>700000</v>
      </c>
      <c r="E44" s="4"/>
    </row>
    <row r="45" spans="1:5" ht="22.5" customHeight="1">
      <c r="A45" s="4"/>
      <c r="B45" s="21" t="s">
        <v>54</v>
      </c>
      <c r="C45" s="40">
        <v>3600000</v>
      </c>
      <c r="D45" s="40">
        <v>3600000</v>
      </c>
      <c r="E45" s="4"/>
    </row>
    <row r="46" spans="1:5" ht="22.5" customHeight="1">
      <c r="A46" s="4"/>
      <c r="B46" s="20" t="s">
        <v>37</v>
      </c>
      <c r="C46" s="48">
        <f>C47</f>
        <v>1920000</v>
      </c>
      <c r="D46" s="48">
        <f>D47</f>
        <v>1920000</v>
      </c>
      <c r="E46" s="4"/>
    </row>
    <row r="47" spans="1:5" ht="22.5" customHeight="1">
      <c r="A47" s="4"/>
      <c r="B47" s="21" t="s">
        <v>72</v>
      </c>
      <c r="C47" s="40">
        <v>1920000</v>
      </c>
      <c r="D47" s="40">
        <v>1920000</v>
      </c>
      <c r="E47" s="4"/>
    </row>
    <row r="48" spans="1:5" ht="22.5" customHeight="1">
      <c r="A48" s="4"/>
      <c r="B48" s="20" t="s">
        <v>56</v>
      </c>
      <c r="C48" s="6">
        <f>SUM(C49:C50)</f>
        <v>13835000</v>
      </c>
      <c r="D48" s="6">
        <f>SUM(D49:D50)</f>
        <v>13835000</v>
      </c>
      <c r="E48" s="4"/>
    </row>
    <row r="49" spans="1:5" ht="22.5" customHeight="1">
      <c r="A49" s="4"/>
      <c r="B49" s="21" t="s">
        <v>33</v>
      </c>
      <c r="C49" s="40">
        <v>8250000</v>
      </c>
      <c r="D49" s="40">
        <v>8250000</v>
      </c>
      <c r="E49" s="4"/>
    </row>
    <row r="50" spans="1:5" ht="22.5" customHeight="1">
      <c r="A50" s="4"/>
      <c r="B50" s="21" t="s">
        <v>38</v>
      </c>
      <c r="C50" s="40">
        <v>5585000</v>
      </c>
      <c r="D50" s="40">
        <v>5585000</v>
      </c>
      <c r="E50" s="4"/>
    </row>
    <row r="51" spans="1:5" ht="22.5" customHeight="1">
      <c r="A51" s="4"/>
      <c r="B51" s="20" t="s">
        <v>19</v>
      </c>
      <c r="C51" s="6">
        <f>C52</f>
        <v>27841000</v>
      </c>
      <c r="D51" s="6">
        <f>D52</f>
        <v>27841000</v>
      </c>
      <c r="E51" s="4"/>
    </row>
    <row r="52" spans="1:5" ht="22.5" customHeight="1">
      <c r="A52" s="4"/>
      <c r="B52" s="21" t="s">
        <v>87</v>
      </c>
      <c r="C52" s="40">
        <v>27841000</v>
      </c>
      <c r="D52" s="40">
        <v>27841000</v>
      </c>
      <c r="E52" s="4"/>
    </row>
    <row r="53" spans="1:5" ht="22.5" customHeight="1">
      <c r="A53" s="4"/>
      <c r="B53" s="20" t="s">
        <v>20</v>
      </c>
      <c r="C53" s="48">
        <f>C54+C55</f>
        <v>6760000</v>
      </c>
      <c r="D53" s="48">
        <f>D54+D55</f>
        <v>6760000</v>
      </c>
      <c r="E53" s="4"/>
    </row>
    <row r="54" spans="1:5" ht="35.25" customHeight="1">
      <c r="A54" s="4"/>
      <c r="B54" s="59" t="s">
        <v>84</v>
      </c>
      <c r="C54" s="40">
        <v>700000</v>
      </c>
      <c r="D54" s="40">
        <v>700000</v>
      </c>
      <c r="E54" s="4"/>
    </row>
    <row r="55" spans="1:5" ht="21.75" customHeight="1">
      <c r="A55" s="4"/>
      <c r="B55" s="21" t="s">
        <v>34</v>
      </c>
      <c r="C55" s="40">
        <f>5000000+1060000</f>
        <v>6060000</v>
      </c>
      <c r="D55" s="40">
        <f>5000000+1060000</f>
        <v>6060000</v>
      </c>
      <c r="E55" s="4"/>
    </row>
    <row r="56" spans="1:5" ht="30" customHeight="1">
      <c r="A56" s="69" t="s">
        <v>49</v>
      </c>
      <c r="B56" s="69"/>
      <c r="C56" s="41">
        <f>C57+C59</f>
        <v>104461160</v>
      </c>
      <c r="D56" s="41">
        <f>D57+D59</f>
        <v>104461160</v>
      </c>
      <c r="E56" s="4"/>
    </row>
    <row r="57" spans="1:5" ht="22.5" customHeight="1">
      <c r="A57" s="30"/>
      <c r="B57" s="27" t="s">
        <v>14</v>
      </c>
      <c r="C57" s="31">
        <f>C58</f>
        <v>14324160</v>
      </c>
      <c r="D57" s="31">
        <f>D58</f>
        <v>14324160</v>
      </c>
      <c r="E57" s="4"/>
    </row>
    <row r="58" spans="1:5" ht="22.5" customHeight="1">
      <c r="A58" s="30"/>
      <c r="B58" s="21" t="s">
        <v>39</v>
      </c>
      <c r="C58" s="40">
        <v>14324160</v>
      </c>
      <c r="D58" s="40">
        <v>14324160</v>
      </c>
      <c r="E58" s="4"/>
    </row>
    <row r="59" spans="1:5" ht="22.5" customHeight="1">
      <c r="A59" s="4"/>
      <c r="B59" s="20" t="s">
        <v>20</v>
      </c>
      <c r="C59" s="6">
        <f>C60+C61</f>
        <v>90137000</v>
      </c>
      <c r="D59" s="6">
        <f>D60+D61</f>
        <v>90137000</v>
      </c>
      <c r="E59" s="4"/>
    </row>
    <row r="60" spans="1:5" ht="30.75" customHeight="1">
      <c r="A60" s="4"/>
      <c r="B60" s="59" t="s">
        <v>88</v>
      </c>
      <c r="C60" s="28">
        <v>65137000</v>
      </c>
      <c r="D60" s="28">
        <v>65137000</v>
      </c>
      <c r="E60" s="4"/>
    </row>
    <row r="61" spans="1:5" ht="22.5" customHeight="1">
      <c r="A61" s="4"/>
      <c r="B61" s="21" t="s">
        <v>34</v>
      </c>
      <c r="C61" s="40">
        <v>25000000</v>
      </c>
      <c r="D61" s="40">
        <v>25000000</v>
      </c>
      <c r="E61" s="4"/>
    </row>
    <row r="62" spans="1:7" ht="22.5" customHeight="1">
      <c r="A62" s="74" t="s">
        <v>22</v>
      </c>
      <c r="B62" s="74"/>
      <c r="C62" s="29">
        <f>C56+C12</f>
        <v>1303456995</v>
      </c>
      <c r="D62" s="29">
        <f>D56+D12</f>
        <v>1303456995</v>
      </c>
      <c r="E62" s="6" t="e">
        <f>E11-D62</f>
        <v>#REF!</v>
      </c>
      <c r="F62" s="42"/>
      <c r="G62" s="1"/>
    </row>
    <row r="63" spans="1:6" ht="15.75">
      <c r="A63" s="22"/>
      <c r="B63" s="67" t="s">
        <v>89</v>
      </c>
      <c r="C63" s="67"/>
      <c r="D63" s="67"/>
      <c r="E63" s="1"/>
      <c r="F63" s="1"/>
    </row>
    <row r="64" spans="1:6" ht="15.75">
      <c r="A64" s="25"/>
      <c r="B64" s="23"/>
      <c r="C64" s="60" t="s">
        <v>23</v>
      </c>
      <c r="D64" s="60"/>
      <c r="F64" s="1"/>
    </row>
    <row r="65" spans="2:6" ht="15.75">
      <c r="B65" s="2"/>
      <c r="C65" s="2"/>
      <c r="D65" s="2"/>
      <c r="F65" s="1"/>
    </row>
    <row r="66" spans="2:6" ht="15.75">
      <c r="B66" s="2"/>
      <c r="C66" s="2"/>
      <c r="D66" s="2"/>
      <c r="F66" s="1"/>
    </row>
    <row r="67" spans="2:4" ht="16.5">
      <c r="B67" s="15"/>
      <c r="C67" s="35"/>
      <c r="D67" s="35"/>
    </row>
    <row r="68" spans="2:4" ht="16.5">
      <c r="B68" s="15"/>
      <c r="C68" s="35"/>
      <c r="D68" s="35"/>
    </row>
    <row r="69" spans="2:4" ht="16.5">
      <c r="B69" s="15"/>
      <c r="C69" s="66" t="s">
        <v>42</v>
      </c>
      <c r="D69" s="66"/>
    </row>
    <row r="70" spans="2:4" ht="16.5">
      <c r="B70" s="15"/>
      <c r="C70" s="35"/>
      <c r="D70" s="35"/>
    </row>
    <row r="71" spans="2:4" ht="16.5">
      <c r="B71" s="15"/>
      <c r="C71" s="35"/>
      <c r="D71" s="35"/>
    </row>
    <row r="72" spans="3:4" ht="15.75">
      <c r="C72" s="35"/>
      <c r="D72" s="35"/>
    </row>
    <row r="73" spans="3:4" ht="15.75">
      <c r="C73" s="35"/>
      <c r="D73" s="35"/>
    </row>
    <row r="74" spans="3:4" ht="15.75">
      <c r="C74" s="35"/>
      <c r="D74" s="35"/>
    </row>
    <row r="75" spans="3:4" ht="15.75">
      <c r="C75" s="35"/>
      <c r="D75" s="35"/>
    </row>
    <row r="76" spans="3:4" ht="15.75">
      <c r="C76" s="35"/>
      <c r="D76" s="35"/>
    </row>
    <row r="77" spans="3:4" ht="15.75">
      <c r="C77" s="35"/>
      <c r="D77" s="35"/>
    </row>
    <row r="78" spans="3:4" ht="15.75">
      <c r="C78" s="35"/>
      <c r="D78" s="35"/>
    </row>
    <row r="79" spans="3:4" ht="15.75">
      <c r="C79" s="35"/>
      <c r="D79" s="35"/>
    </row>
    <row r="80" spans="3:4" ht="15.75">
      <c r="C80" s="35"/>
      <c r="D80" s="35"/>
    </row>
    <row r="81" spans="3:4" ht="15.75">
      <c r="C81" s="35"/>
      <c r="D81" s="35"/>
    </row>
    <row r="82" spans="3:4" ht="15.75">
      <c r="C82" s="35"/>
      <c r="D82" s="35"/>
    </row>
    <row r="83" spans="3:4" ht="15.75">
      <c r="C83" s="35"/>
      <c r="D83" s="35"/>
    </row>
    <row r="84" spans="3:4" ht="15.75">
      <c r="C84" s="35"/>
      <c r="D84" s="35"/>
    </row>
    <row r="85" spans="3:4" ht="15.75">
      <c r="C85" s="35"/>
      <c r="D85" s="35"/>
    </row>
    <row r="86" spans="3:4" ht="15.75">
      <c r="C86" s="35"/>
      <c r="D86" s="35"/>
    </row>
    <row r="87" spans="3:4" ht="15.75">
      <c r="C87" s="35"/>
      <c r="D87" s="35"/>
    </row>
    <row r="88" spans="3:4" ht="15.75">
      <c r="C88" s="35"/>
      <c r="D88" s="35"/>
    </row>
    <row r="89" spans="3:4" ht="15.75">
      <c r="C89" s="35"/>
      <c r="D89" s="35"/>
    </row>
    <row r="90" spans="3:4" ht="15.75">
      <c r="C90" s="35"/>
      <c r="D90" s="35"/>
    </row>
    <row r="91" spans="3:4" ht="15.75">
      <c r="C91" s="35"/>
      <c r="D91" s="35"/>
    </row>
    <row r="92" spans="3:4" ht="15.75">
      <c r="C92" s="35"/>
      <c r="D92" s="35"/>
    </row>
    <row r="93" spans="3:4" ht="15.75">
      <c r="C93" s="35"/>
      <c r="D93" s="35"/>
    </row>
    <row r="94" spans="3:4" ht="15.75">
      <c r="C94" s="35"/>
      <c r="D94" s="35"/>
    </row>
    <row r="95" spans="3:4" ht="15.75">
      <c r="C95" s="35"/>
      <c r="D95" s="35"/>
    </row>
    <row r="96" spans="3:4" ht="15.75">
      <c r="C96" s="35"/>
      <c r="D96" s="35"/>
    </row>
    <row r="97" spans="3:4" ht="15.75">
      <c r="C97" s="35"/>
      <c r="D97" s="35"/>
    </row>
    <row r="98" spans="3:4" ht="15.75">
      <c r="C98" s="35"/>
      <c r="D98" s="35"/>
    </row>
    <row r="99" spans="3:4" ht="15.75">
      <c r="C99" s="35"/>
      <c r="D99" s="35"/>
    </row>
    <row r="100" spans="3:4" ht="15.75">
      <c r="C100" s="35"/>
      <c r="D100" s="35"/>
    </row>
    <row r="101" spans="3:4" ht="15.75">
      <c r="C101" s="35"/>
      <c r="D101" s="35"/>
    </row>
    <row r="102" spans="3:4" ht="15.75">
      <c r="C102" s="35"/>
      <c r="D102" s="35"/>
    </row>
    <row r="103" spans="3:4" ht="15.75">
      <c r="C103" s="35"/>
      <c r="D103" s="35"/>
    </row>
    <row r="104" spans="3:4" ht="15.75">
      <c r="C104" s="35"/>
      <c r="D104" s="35"/>
    </row>
    <row r="105" spans="3:4" ht="15.75">
      <c r="C105" s="35"/>
      <c r="D105" s="35"/>
    </row>
    <row r="106" spans="3:4" ht="15.75">
      <c r="C106" s="35"/>
      <c r="D106" s="35"/>
    </row>
    <row r="107" spans="3:4" ht="15.75">
      <c r="C107" s="35"/>
      <c r="D107" s="35"/>
    </row>
    <row r="108" spans="3:4" ht="15.75">
      <c r="C108" s="35"/>
      <c r="D108" s="35"/>
    </row>
    <row r="109" spans="3:4" ht="15.75">
      <c r="C109" s="35"/>
      <c r="D109" s="35"/>
    </row>
    <row r="110" spans="3:4" ht="15.75">
      <c r="C110" s="35"/>
      <c r="D110" s="35"/>
    </row>
    <row r="111" spans="3:4" ht="15.75">
      <c r="C111" s="35"/>
      <c r="D111" s="35"/>
    </row>
    <row r="112" spans="3:4" ht="15.75">
      <c r="C112" s="35"/>
      <c r="D112" s="35"/>
    </row>
    <row r="113" spans="3:4" ht="15.75">
      <c r="C113" s="35"/>
      <c r="D113" s="35"/>
    </row>
    <row r="114" spans="3:4" ht="15.75">
      <c r="C114" s="35"/>
      <c r="D114" s="35"/>
    </row>
    <row r="115" spans="3:4" ht="15.75">
      <c r="C115" s="35"/>
      <c r="D115" s="35"/>
    </row>
    <row r="116" spans="3:4" ht="15.75">
      <c r="C116" s="35"/>
      <c r="D116" s="35"/>
    </row>
    <row r="117" spans="3:4" ht="15.75">
      <c r="C117" s="35"/>
      <c r="D117" s="35"/>
    </row>
  </sheetData>
  <sheetProtection/>
  <mergeCells count="15">
    <mergeCell ref="C69:D69"/>
    <mergeCell ref="E9:E10"/>
    <mergeCell ref="A11:B11"/>
    <mergeCell ref="A12:B12"/>
    <mergeCell ref="A8:D8"/>
    <mergeCell ref="A56:B56"/>
    <mergeCell ref="A62:B62"/>
    <mergeCell ref="B63:D63"/>
    <mergeCell ref="C64:D64"/>
    <mergeCell ref="A1:E1"/>
    <mergeCell ref="A2:E2"/>
    <mergeCell ref="A9:B10"/>
    <mergeCell ref="C9:D9"/>
    <mergeCell ref="A6:E6"/>
    <mergeCell ref="A7:E7"/>
  </mergeCells>
  <printOptions/>
  <pageMargins left="0.7" right="0.36" top="0.5" bottom="0.4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GDDT Phu Giao</dc:creator>
  <cp:keywords/>
  <dc:description/>
  <cp:lastModifiedBy>Windows 10 Pro</cp:lastModifiedBy>
  <cp:lastPrinted>2017-09-19T07:30:33Z</cp:lastPrinted>
  <dcterms:created xsi:type="dcterms:W3CDTF">2010-03-09T10:14:10Z</dcterms:created>
  <dcterms:modified xsi:type="dcterms:W3CDTF">2017-09-19T07:31:20Z</dcterms:modified>
  <cp:category/>
  <cp:version/>
  <cp:contentType/>
  <cp:contentStatus/>
</cp:coreProperties>
</file>